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Income Statement" sheetId="1" r:id="rId1"/>
    <sheet name="Balance Sheet" sheetId="2" r:id="rId2"/>
    <sheet name="Cashflow statements" sheetId="3" r:id="rId3"/>
    <sheet name="Statement of change in equity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<sst xmlns="http://schemas.openxmlformats.org/spreadsheetml/2006/main" count="186" uniqueCount="140">
  <si>
    <t>AMWAY (MALAYSIA) HOLDINGS BERHAD</t>
  </si>
  <si>
    <t>(Company no. : 340354 U)</t>
  </si>
  <si>
    <t>UNAUDITED CONDENSED CONSOLIDATED BALANCE SHEETS</t>
  </si>
  <si>
    <t>Property, plant and equipment</t>
  </si>
  <si>
    <t>Goodwill arising on consolidation</t>
  </si>
  <si>
    <t>Current assets</t>
  </si>
  <si>
    <t>Inventories</t>
  </si>
  <si>
    <t>Trade and other receivables</t>
  </si>
  <si>
    <t>Amount due from holding company</t>
  </si>
  <si>
    <t>Amount due from related companies</t>
  </si>
  <si>
    <t>Investments</t>
  </si>
  <si>
    <t>Cash and cash equivalents</t>
  </si>
  <si>
    <t>As at end of</t>
  </si>
  <si>
    <t>current quarter</t>
  </si>
  <si>
    <t>preceding financial</t>
  </si>
  <si>
    <t>year end</t>
  </si>
  <si>
    <t>31 August 2002</t>
  </si>
  <si>
    <t>(Unaudited)</t>
  </si>
  <si>
    <t>(Audited)</t>
  </si>
  <si>
    <t>Current liabilities</t>
  </si>
  <si>
    <t>Trade and other payables</t>
  </si>
  <si>
    <t>Amount due to related companies</t>
  </si>
  <si>
    <t>Taxation</t>
  </si>
  <si>
    <t>Net current assets</t>
  </si>
  <si>
    <t>Financed by:</t>
  </si>
  <si>
    <t>Capital and reserves</t>
  </si>
  <si>
    <t>Share capital</t>
  </si>
  <si>
    <t>Reserves</t>
  </si>
  <si>
    <t>Shareholders' funds</t>
  </si>
  <si>
    <t>RM'000</t>
  </si>
  <si>
    <t xml:space="preserve">(The Condensed Consolidated Balance Sheets should be read in conjunction with </t>
  </si>
  <si>
    <t>the Annual Financial Report for the year ended 31 August 2002)</t>
  </si>
  <si>
    <t>UNAUDITED CONDENSED CONSOLIDATED INCOME STATEMENTS</t>
  </si>
  <si>
    <t>Revenue - Sales of goods</t>
  </si>
  <si>
    <t>Cost of goods sold</t>
  </si>
  <si>
    <t xml:space="preserve">(The Condensed Consolidated Income Statements should be read in conjunction with 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</si>
  <si>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</si>
  <si>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</si>
  <si>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</si>
  <si>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</si>
  <si>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</si>
  <si>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</si>
  <si>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</si>
  <si>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Profit before taxation</t>
  </si>
  <si>
    <t>Tax expense</t>
  </si>
  <si>
    <t>Net profit for the year</t>
  </si>
  <si>
    <t>Earnings per ordinary share (sen)</t>
  </si>
  <si>
    <t>Individual Quarter</t>
  </si>
  <si>
    <t>Current</t>
  </si>
  <si>
    <t>year</t>
  </si>
  <si>
    <t>quarter</t>
  </si>
  <si>
    <t>Preceding</t>
  </si>
  <si>
    <t>corresponding</t>
  </si>
  <si>
    <t>Cumulative Quarter</t>
  </si>
  <si>
    <t>to date</t>
  </si>
  <si>
    <t>period</t>
  </si>
  <si>
    <t>2002</t>
  </si>
  <si>
    <t>UNAUDITED CONDENSED CONSOLIDATED STATEMENTS OF CHANGES IN EQUITY</t>
  </si>
  <si>
    <t xml:space="preserve">(The Condensed Consolidated Statements of Changes in Equity should be read in conjunction with </t>
  </si>
  <si>
    <t>Share</t>
  </si>
  <si>
    <t>Capital</t>
  </si>
  <si>
    <t>Premium</t>
  </si>
  <si>
    <t>Redemption</t>
  </si>
  <si>
    <t>Reserve</t>
  </si>
  <si>
    <t>Exchange</t>
  </si>
  <si>
    <t>Difference</t>
  </si>
  <si>
    <t>Account</t>
  </si>
  <si>
    <t>Unappropriated</t>
  </si>
  <si>
    <t>Profits</t>
  </si>
  <si>
    <t>Total</t>
  </si>
  <si>
    <t>&lt; - - - - - Non-distributable - - - - -&gt;</t>
  </si>
  <si>
    <t>At 1 September 2002</t>
  </si>
  <si>
    <t>Exchange differences on</t>
  </si>
  <si>
    <t xml:space="preserve">translation of the </t>
  </si>
  <si>
    <t>financial statements of</t>
  </si>
  <si>
    <t>the overseas subsidiary</t>
  </si>
  <si>
    <t>Net profit for the quarter</t>
  </si>
  <si>
    <t>Dividends</t>
  </si>
  <si>
    <t xml:space="preserve">Net losses not recognised </t>
  </si>
  <si>
    <t xml:space="preserve">  in the income statements</t>
  </si>
  <si>
    <t>UNAUDITED CONDENSED CONSOLIDATED CASH FLOW STATEMENTS</t>
  </si>
  <si>
    <t xml:space="preserve">(The Condensed Consolidated Cash Flows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</si>
  <si>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</si>
  <si>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</si>
  <si>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</si>
  <si>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</si>
  <si>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Depreciation</t>
  </si>
  <si>
    <t>Gain on sale of investments</t>
  </si>
  <si>
    <t>Effects of exchange rate changes on profit</t>
  </si>
  <si>
    <t>of the overseas subsidiary</t>
  </si>
  <si>
    <t>Unrealised loss/(gain) on foreign exchange</t>
  </si>
  <si>
    <t>Operating profit before working capital changes</t>
  </si>
  <si>
    <t>(Increase)/Decrease in working capital:</t>
  </si>
  <si>
    <t>Related companies</t>
  </si>
  <si>
    <t>Cash generated from operations</t>
  </si>
  <si>
    <t>Income tax paid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</si>
  <si>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</si>
  <si>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</si>
  <si>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</si>
  <si>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</si>
  <si>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</si>
  <si>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Proceeds from sale/redemption of investment</t>
  </si>
  <si>
    <t>Interest received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</si>
  <si>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</si>
  <si>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</si>
  <si>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</si>
  <si>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</si>
  <si>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Payments made on behalf by /(of) related companies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</si>
  <si>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</si>
  <si>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</si>
  <si>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</si>
  <si>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</si>
  <si>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</si>
  <si>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</si>
  <si>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</si>
  <si>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</si>
  <si>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</si>
  <si>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</si>
  <si>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</si>
  <si>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Holding company</t>
  </si>
  <si>
    <t>Property, plant and equipment written off</t>
  </si>
  <si>
    <t>Unrealised loss on foreign exchange</t>
  </si>
  <si>
    <t>For the quarter ended 28 February 2003</t>
  </si>
  <si>
    <t>AS AT 28 February 2003</t>
  </si>
  <si>
    <t>28 February</t>
  </si>
  <si>
    <t>2003</t>
  </si>
  <si>
    <t>28 February 2003</t>
  </si>
  <si>
    <t>At 28 February 2003</t>
  </si>
  <si>
    <t>Gain on sale of property, plant and equipment</t>
  </si>
  <si>
    <t>For the 6 month period ended 28 February 2003</t>
  </si>
  <si>
    <t>For the six months ended</t>
  </si>
  <si>
    <t>-</t>
  </si>
  <si>
    <t>As previously reported</t>
  </si>
  <si>
    <t>As restated</t>
  </si>
  <si>
    <t>Deferred tax assets</t>
  </si>
  <si>
    <t>Current year</t>
  </si>
  <si>
    <t>Deferred taxation</t>
  </si>
  <si>
    <t>Prior year adjustment (Note)</t>
  </si>
  <si>
    <t>(Note) : The prior year adjustment relates to recognition of deferred tax assets as a result of the adoption of MASB 25, Income Taxes.</t>
  </si>
  <si>
    <t>Dividend payable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</si>
</sst>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2" fillId="0" borderId="0" xfId="0" applyFont="1" applyAlignment="1">
      <alignment/>
    </xf>
    <xf numFmtId="171" fontId="3" fillId="0" borderId="0" xfId="15" applyNumberFormat="1" applyFont="1" applyAlignment="1" quotePrefix="1">
      <alignment horizontal="center"/>
    </xf>
    <xf numFmtId="171" fontId="3" fillId="0" borderId="0" xfId="15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 quotePrefix="1">
      <alignment horizontal="center"/>
    </xf>
    <xf numFmtId="171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71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71" fontId="1" fillId="0" borderId="0" xfId="15" applyNumberFormat="1" applyFont="1" applyAlignment="1">
      <alignment horizontal="right"/>
    </xf>
    <xf numFmtId="171" fontId="0" fillId="0" borderId="0" xfId="15" applyNumberFormat="1" applyFont="1" applyAlignment="1" quotePrefix="1">
      <alignment horizontal="right"/>
    </xf>
    <xf numFmtId="0" fontId="0" fillId="0" borderId="0" xfId="0" applyFont="1" applyAlignment="1">
      <alignment horizontal="right"/>
    </xf>
    <xf numFmtId="171" fontId="0" fillId="0" borderId="7" xfId="15" applyNumberFormat="1" applyFont="1" applyBorder="1" applyAlignment="1">
      <alignment horizontal="right"/>
    </xf>
    <xf numFmtId="171" fontId="0" fillId="0" borderId="5" xfId="15" applyNumberFormat="1" applyFont="1" applyBorder="1" applyAlignment="1">
      <alignment horizontal="right"/>
    </xf>
    <xf numFmtId="171" fontId="0" fillId="0" borderId="5" xfId="15" applyNumberFormat="1" applyFont="1" applyBorder="1" applyAlignment="1" quotePrefix="1">
      <alignment horizontal="right"/>
    </xf>
    <xf numFmtId="171" fontId="0" fillId="0" borderId="8" xfId="15" applyNumberFormat="1" applyFont="1" applyBorder="1" applyAlignment="1">
      <alignment horizontal="right"/>
    </xf>
    <xf numFmtId="171" fontId="0" fillId="0" borderId="9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Font="1" applyBorder="1" applyAlignment="1" quotePrefix="1">
      <alignment horizontal="right"/>
    </xf>
    <xf numFmtId="171" fontId="0" fillId="0" borderId="10" xfId="15" applyNumberFormat="1" applyFont="1" applyBorder="1" applyAlignment="1">
      <alignment horizontal="right"/>
    </xf>
    <xf numFmtId="171" fontId="0" fillId="0" borderId="11" xfId="15" applyNumberFormat="1" applyFont="1" applyBorder="1" applyAlignment="1">
      <alignment horizontal="right"/>
    </xf>
    <xf numFmtId="171" fontId="0" fillId="0" borderId="12" xfId="15" applyNumberFormat="1" applyFont="1" applyBorder="1" applyAlignment="1">
      <alignment horizontal="right"/>
    </xf>
    <xf numFmtId="171" fontId="0" fillId="0" borderId="12" xfId="15" applyNumberFormat="1" applyFont="1" applyBorder="1" applyAlignment="1" quotePrefix="1">
      <alignment horizontal="right"/>
    </xf>
    <xf numFmtId="171" fontId="0" fillId="0" borderId="13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71" fontId="0" fillId="0" borderId="4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15" applyNumberFormat="1" applyFont="1" applyAlignment="1">
      <alignment horizontal="right"/>
    </xf>
    <xf numFmtId="171" fontId="1" fillId="0" borderId="0" xfId="15" applyNumberFormat="1" applyFont="1" applyAlignment="1" quotePrefix="1">
      <alignment horizontal="right"/>
    </xf>
    <xf numFmtId="171" fontId="1" fillId="0" borderId="5" xfId="15" applyNumberFormat="1" applyFon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5" xfId="15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17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1">
      <selection activeCell="I33" sqref="I33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5" customWidth="1"/>
    <col min="8" max="8" width="3.7109375" style="15" customWidth="1"/>
    <col min="9" max="10" width="9.140625" style="15" customWidth="1"/>
    <col min="11" max="11" width="9.28125" style="0" bestFit="1" customWidth="1"/>
    <col min="12" max="12" width="3.7109375" style="0" customWidth="1"/>
    <col min="13" max="13" width="9.28125" style="0" bestFit="1" customWidth="1"/>
    <col min="14" max="14" width="3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32</v>
      </c>
    </row>
    <row r="5" ht="12.75">
      <c r="A5" t="s">
        <v>122</v>
      </c>
    </row>
    <row r="7" spans="7:13" ht="12.75">
      <c r="G7" s="16"/>
      <c r="H7" s="21" t="s">
        <v>47</v>
      </c>
      <c r="K7" s="16"/>
      <c r="L7" s="21" t="s">
        <v>53</v>
      </c>
      <c r="M7" s="15"/>
    </row>
    <row r="8" spans="7:13" ht="12.75">
      <c r="G8" s="21" t="s">
        <v>48</v>
      </c>
      <c r="H8" s="16"/>
      <c r="I8" s="21" t="s">
        <v>51</v>
      </c>
      <c r="K8" s="21" t="s">
        <v>48</v>
      </c>
      <c r="L8" s="16"/>
      <c r="M8" s="21" t="s">
        <v>51</v>
      </c>
    </row>
    <row r="9" spans="7:13" ht="12.75">
      <c r="G9" s="21" t="s">
        <v>49</v>
      </c>
      <c r="H9" s="16"/>
      <c r="I9" s="21" t="s">
        <v>49</v>
      </c>
      <c r="K9" s="21" t="s">
        <v>49</v>
      </c>
      <c r="L9" s="16"/>
      <c r="M9" s="21" t="s">
        <v>49</v>
      </c>
    </row>
    <row r="10" spans="7:13" ht="12.75">
      <c r="G10" s="22" t="s">
        <v>50</v>
      </c>
      <c r="H10" s="6"/>
      <c r="I10" s="21" t="s">
        <v>52</v>
      </c>
      <c r="K10" s="22" t="s">
        <v>54</v>
      </c>
      <c r="L10" s="6"/>
      <c r="M10" s="21" t="s">
        <v>52</v>
      </c>
    </row>
    <row r="11" spans="8:13" s="3" customFormat="1" ht="12.75">
      <c r="H11" s="13"/>
      <c r="I11" s="22" t="s">
        <v>50</v>
      </c>
      <c r="J11" s="14"/>
      <c r="L11" s="13"/>
      <c r="M11" s="22" t="s">
        <v>55</v>
      </c>
    </row>
    <row r="12" spans="7:13" s="3" customFormat="1" ht="12.75">
      <c r="G12" s="23" t="s">
        <v>124</v>
      </c>
      <c r="H12" s="23"/>
      <c r="I12" s="23" t="s">
        <v>124</v>
      </c>
      <c r="J12" s="14"/>
      <c r="K12" s="23" t="s">
        <v>124</v>
      </c>
      <c r="L12" s="23"/>
      <c r="M12" s="23" t="s">
        <v>124</v>
      </c>
    </row>
    <row r="13" spans="7:13" s="3" customFormat="1" ht="12.75">
      <c r="G13" s="13" t="s">
        <v>125</v>
      </c>
      <c r="H13" s="13"/>
      <c r="I13" s="13" t="s">
        <v>56</v>
      </c>
      <c r="J13" s="14"/>
      <c r="K13" s="13" t="s">
        <v>125</v>
      </c>
      <c r="L13" s="13"/>
      <c r="M13" s="13" t="s">
        <v>56</v>
      </c>
    </row>
    <row r="14" spans="7:13" s="3" customFormat="1" ht="12.75">
      <c r="G14" s="7" t="s">
        <v>29</v>
      </c>
      <c r="H14" s="7"/>
      <c r="I14" s="7" t="s">
        <v>29</v>
      </c>
      <c r="J14" s="7"/>
      <c r="K14" s="7" t="s">
        <v>29</v>
      </c>
      <c r="L14" s="7"/>
      <c r="M14" s="7" t="s">
        <v>29</v>
      </c>
    </row>
    <row r="16" spans="2:13" ht="12.75">
      <c r="B16" s="1" t="s">
        <v>33</v>
      </c>
      <c r="G16" s="15">
        <v>87837</v>
      </c>
      <c r="I16" s="15">
        <v>88422</v>
      </c>
      <c r="K16" s="15">
        <v>198369</v>
      </c>
      <c r="M16" s="15">
        <v>190212</v>
      </c>
    </row>
    <row r="17" spans="2:13" ht="12.75">
      <c r="B17" s="20" t="s">
        <v>34</v>
      </c>
      <c r="G17" s="15">
        <v>-62745</v>
      </c>
      <c r="I17" s="15">
        <v>-63609</v>
      </c>
      <c r="K17" s="15">
        <v>-140116</v>
      </c>
      <c r="M17" s="15">
        <v>-137798</v>
      </c>
    </row>
    <row r="18" spans="2:13" ht="12.75">
      <c r="B18" s="1" t="s">
        <v>36</v>
      </c>
      <c r="G18" s="24">
        <f>SUM(G16:G17)</f>
        <v>25092</v>
      </c>
      <c r="I18" s="24">
        <f>SUM(I16:I17)</f>
        <v>24813</v>
      </c>
      <c r="K18" s="24">
        <f>SUM(K16:K17)</f>
        <v>58253</v>
      </c>
      <c r="M18" s="24">
        <f>SUM(M16:M17)</f>
        <v>52414</v>
      </c>
    </row>
    <row r="19" spans="2:13" ht="12.75">
      <c r="B19" s="20"/>
      <c r="K19" s="15"/>
      <c r="M19" s="15"/>
    </row>
    <row r="20" spans="2:13" ht="12.75">
      <c r="B20" s="20" t="s">
        <v>37</v>
      </c>
      <c r="G20" s="15">
        <v>-3214</v>
      </c>
      <c r="I20" s="15">
        <v>-2879</v>
      </c>
      <c r="K20" s="15">
        <v>-6660</v>
      </c>
      <c r="M20" s="15">
        <v>-6138</v>
      </c>
    </row>
    <row r="21" spans="2:13" ht="12.75">
      <c r="B21" s="20" t="s">
        <v>38</v>
      </c>
      <c r="G21" s="15">
        <v>-7069</v>
      </c>
      <c r="I21" s="15">
        <v>-6582</v>
      </c>
      <c r="K21" s="15">
        <v>-16135</v>
      </c>
      <c r="M21" s="15">
        <v>-12176</v>
      </c>
    </row>
    <row r="22" spans="2:13" ht="12.75">
      <c r="B22" s="20" t="s">
        <v>39</v>
      </c>
      <c r="G22" s="15">
        <v>372</v>
      </c>
      <c r="I22" s="15">
        <v>251</v>
      </c>
      <c r="K22" s="15">
        <v>551</v>
      </c>
      <c r="M22" s="15">
        <v>402</v>
      </c>
    </row>
    <row r="23" spans="2:13" ht="12.75">
      <c r="B23" s="20" t="s">
        <v>40</v>
      </c>
      <c r="G23" s="15">
        <v>-21</v>
      </c>
      <c r="I23" s="15">
        <v>0</v>
      </c>
      <c r="K23" s="15">
        <v>-43</v>
      </c>
      <c r="M23" s="15">
        <v>-1</v>
      </c>
    </row>
    <row r="24" spans="2:13" ht="12.75">
      <c r="B24" s="1"/>
      <c r="K24" s="15"/>
      <c r="M24" s="15"/>
    </row>
    <row r="25" spans="2:13" ht="12.75">
      <c r="B25" s="1" t="s">
        <v>41</v>
      </c>
      <c r="G25" s="24">
        <f>SUM(G18:G24)</f>
        <v>15160</v>
      </c>
      <c r="I25" s="24">
        <f>SUM(I18:I24)</f>
        <v>15603</v>
      </c>
      <c r="K25" s="24">
        <f>SUM(K18:K24)</f>
        <v>35966</v>
      </c>
      <c r="M25" s="24">
        <f>SUM(M18:M24)</f>
        <v>34501</v>
      </c>
    </row>
    <row r="26" spans="2:13" ht="12.75">
      <c r="B26" s="20" t="s">
        <v>42</v>
      </c>
      <c r="G26" s="15">
        <v>1478</v>
      </c>
      <c r="I26" s="15">
        <v>1394</v>
      </c>
      <c r="K26" s="15">
        <v>2949</v>
      </c>
      <c r="M26" s="15">
        <v>3246</v>
      </c>
    </row>
    <row r="27" spans="2:13" ht="12.75">
      <c r="B27" s="1"/>
      <c r="K27" s="15"/>
      <c r="M27" s="15"/>
    </row>
    <row r="28" spans="2:13" ht="12.75">
      <c r="B28" s="1" t="s">
        <v>43</v>
      </c>
      <c r="G28" s="24">
        <f>SUM(G25:G27)</f>
        <v>16638</v>
      </c>
      <c r="I28" s="24">
        <f>SUM(I25:I27)</f>
        <v>16997</v>
      </c>
      <c r="K28" s="24">
        <f>SUM(K25:K27)</f>
        <v>38915</v>
      </c>
      <c r="M28" s="24">
        <f>SUM(M25:M27)</f>
        <v>37747</v>
      </c>
    </row>
    <row r="29" spans="2:13" ht="12.75">
      <c r="B29" s="20" t="s">
        <v>44</v>
      </c>
      <c r="G29" s="58"/>
      <c r="I29" s="58"/>
      <c r="K29" s="58"/>
      <c r="M29" s="58"/>
    </row>
    <row r="30" spans="2:13" ht="12.75">
      <c r="B30" s="59" t="s">
        <v>131</v>
      </c>
      <c r="C30" t="s">
        <v>135</v>
      </c>
      <c r="G30" s="15">
        <v>-5198</v>
      </c>
      <c r="I30" s="15">
        <v>-5217</v>
      </c>
      <c r="K30" s="15">
        <v>-11580</v>
      </c>
      <c r="M30" s="15">
        <v>-11134</v>
      </c>
    </row>
    <row r="31" spans="2:13" ht="12.75">
      <c r="B31" s="59" t="s">
        <v>131</v>
      </c>
      <c r="C31" t="s">
        <v>136</v>
      </c>
      <c r="G31" s="15">
        <v>588</v>
      </c>
      <c r="I31" s="15">
        <v>1450</v>
      </c>
      <c r="K31" s="15">
        <v>318</v>
      </c>
      <c r="M31" s="15">
        <v>1697</v>
      </c>
    </row>
    <row r="32" spans="2:13" ht="12.75">
      <c r="B32" s="1"/>
      <c r="K32" s="15"/>
      <c r="M32" s="15"/>
    </row>
    <row r="33" spans="2:13" ht="13.5" thickBot="1">
      <c r="B33" s="1" t="s">
        <v>45</v>
      </c>
      <c r="G33" s="19">
        <f>SUM(G28:G32)</f>
        <v>12028</v>
      </c>
      <c r="I33" s="19">
        <f>SUM(I28:I32)</f>
        <v>13230</v>
      </c>
      <c r="K33" s="19">
        <f>SUM(K28:K32)</f>
        <v>27653</v>
      </c>
      <c r="M33" s="19">
        <f>SUM(M28:M32)</f>
        <v>28310</v>
      </c>
    </row>
    <row r="34" spans="2:13" ht="13.5" thickTop="1">
      <c r="B34" s="1"/>
      <c r="K34" s="15"/>
      <c r="M34" s="15"/>
    </row>
    <row r="35" spans="2:13" ht="13.5" thickBot="1">
      <c r="B35" s="20" t="s">
        <v>46</v>
      </c>
      <c r="G35" s="25">
        <f>G33/164385.645*100</f>
        <v>7.316940600257402</v>
      </c>
      <c r="H35" s="26"/>
      <c r="I35" s="25">
        <f>I33/164385.645*100</f>
        <v>8.04814799978429</v>
      </c>
      <c r="J35" s="26"/>
      <c r="K35" s="25">
        <f>K33/164385.645*100</f>
        <v>16.822028468483367</v>
      </c>
      <c r="L35" s="27"/>
      <c r="M35" s="25">
        <f>M33/164385.645*100</f>
        <v>17.22169840316653</v>
      </c>
    </row>
    <row r="36" ht="13.5" thickTop="1">
      <c r="B36" s="1"/>
    </row>
    <row r="37" ht="12.75">
      <c r="B37" s="1"/>
    </row>
    <row r="38" ht="12.75">
      <c r="B38" s="1"/>
    </row>
    <row r="39" ht="12.75">
      <c r="B39" s="1"/>
    </row>
    <row r="41" ht="12.75">
      <c r="B41" s="1" t="s">
        <v>35</v>
      </c>
    </row>
    <row r="42" ht="12.75">
      <c r="B42" s="1" t="s">
        <v>31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I39" sqref="I39"/>
    </sheetView>
  </sheetViews>
  <sheetFormatPr defaultColWidth="9.140625" defaultRowHeight="12.75"/>
  <cols>
    <col min="1" max="2" width="3.7109375" style="0" customWidth="1"/>
    <col min="7" max="10" width="9.140625" style="4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2</v>
      </c>
    </row>
    <row r="5" ht="12.75">
      <c r="A5" t="s">
        <v>123</v>
      </c>
    </row>
    <row r="7" spans="7:10" ht="12.75">
      <c r="G7" s="5" t="s">
        <v>12</v>
      </c>
      <c r="J7" s="5" t="s">
        <v>12</v>
      </c>
    </row>
    <row r="8" spans="7:10" ht="12.75">
      <c r="G8" s="5" t="s">
        <v>13</v>
      </c>
      <c r="J8" s="5" t="s">
        <v>14</v>
      </c>
    </row>
    <row r="9" spans="7:10" ht="12.75">
      <c r="G9" s="5"/>
      <c r="J9" s="5" t="s">
        <v>15</v>
      </c>
    </row>
    <row r="10" spans="7:10" ht="12.75">
      <c r="G10" s="6" t="s">
        <v>126</v>
      </c>
      <c r="J10" s="6" t="s">
        <v>16</v>
      </c>
    </row>
    <row r="11" spans="7:10" s="3" customFormat="1" ht="12.75">
      <c r="G11" s="13" t="s">
        <v>17</v>
      </c>
      <c r="H11" s="14"/>
      <c r="I11" s="14"/>
      <c r="J11" s="13" t="s">
        <v>18</v>
      </c>
    </row>
    <row r="12" spans="7:10" s="3" customFormat="1" ht="12.75">
      <c r="G12" s="7" t="s">
        <v>29</v>
      </c>
      <c r="H12" s="7"/>
      <c r="I12" s="7"/>
      <c r="J12" s="7" t="s">
        <v>29</v>
      </c>
    </row>
    <row r="14" spans="2:10" ht="12.75">
      <c r="B14" s="1" t="s">
        <v>3</v>
      </c>
      <c r="G14" s="4">
        <v>32917</v>
      </c>
      <c r="J14" s="4">
        <v>33969</v>
      </c>
    </row>
    <row r="15" spans="2:10" ht="12.75">
      <c r="B15" s="1" t="s">
        <v>4</v>
      </c>
      <c r="G15" s="4">
        <v>5544</v>
      </c>
      <c r="J15" s="4">
        <v>5697</v>
      </c>
    </row>
    <row r="16" spans="2:10" ht="12.75">
      <c r="B16" s="1" t="s">
        <v>134</v>
      </c>
      <c r="G16" s="4">
        <v>8833</v>
      </c>
      <c r="J16" s="4">
        <v>8515</v>
      </c>
    </row>
    <row r="17" ht="12.75">
      <c r="B17" s="1" t="s">
        <v>5</v>
      </c>
    </row>
    <row r="18" spans="2:10" ht="12.75">
      <c r="B18" s="1"/>
      <c r="C18" t="s">
        <v>6</v>
      </c>
      <c r="G18" s="8">
        <v>31310</v>
      </c>
      <c r="J18" s="8">
        <v>38199</v>
      </c>
    </row>
    <row r="19" spans="2:10" ht="12.75">
      <c r="B19" s="1"/>
      <c r="C19" t="s">
        <v>7</v>
      </c>
      <c r="G19" s="9">
        <v>11679</v>
      </c>
      <c r="J19" s="9">
        <v>8306</v>
      </c>
    </row>
    <row r="20" spans="2:10" ht="12.75">
      <c r="B20" s="1"/>
      <c r="C20" t="s">
        <v>8</v>
      </c>
      <c r="G20" s="9">
        <v>0</v>
      </c>
      <c r="J20" s="9">
        <v>8</v>
      </c>
    </row>
    <row r="21" spans="2:10" ht="12.75">
      <c r="B21" s="1"/>
      <c r="C21" t="s">
        <v>9</v>
      </c>
      <c r="G21" s="9">
        <v>5317</v>
      </c>
      <c r="J21" s="9">
        <v>1448</v>
      </c>
    </row>
    <row r="22" spans="2:10" ht="12.75">
      <c r="B22" s="1"/>
      <c r="C22" t="s">
        <v>10</v>
      </c>
      <c r="G22" s="9">
        <v>10327</v>
      </c>
      <c r="J22" s="9">
        <v>10521</v>
      </c>
    </row>
    <row r="23" spans="2:10" ht="12.75">
      <c r="B23" s="1"/>
      <c r="C23" t="s">
        <v>11</v>
      </c>
      <c r="G23" s="9">
        <v>199575</v>
      </c>
      <c r="J23" s="9">
        <v>192540</v>
      </c>
    </row>
    <row r="24" spans="2:10" ht="12.75">
      <c r="B24" s="1"/>
      <c r="G24" s="8">
        <f>SUM(G18:G23)</f>
        <v>258208</v>
      </c>
      <c r="J24" s="8">
        <f>SUM(J18:J23)</f>
        <v>251022</v>
      </c>
    </row>
    <row r="25" spans="2:10" ht="12.75">
      <c r="B25" s="1"/>
      <c r="G25" s="9"/>
      <c r="J25" s="9"/>
    </row>
    <row r="26" spans="2:10" ht="12.75">
      <c r="B26" s="1"/>
      <c r="G26" s="9"/>
      <c r="J26" s="9"/>
    </row>
    <row r="27" spans="2:10" ht="12.75">
      <c r="B27" s="1" t="s">
        <v>19</v>
      </c>
      <c r="G27" s="9"/>
      <c r="J27" s="9"/>
    </row>
    <row r="28" spans="2:10" ht="12.75">
      <c r="B28" s="1"/>
      <c r="C28" t="s">
        <v>20</v>
      </c>
      <c r="G28" s="9">
        <v>47817</v>
      </c>
      <c r="J28" s="9">
        <v>53268</v>
      </c>
    </row>
    <row r="29" spans="2:10" ht="12.75">
      <c r="B29" s="1"/>
      <c r="C29" t="s">
        <v>21</v>
      </c>
      <c r="G29" s="9">
        <v>10233</v>
      </c>
      <c r="J29" s="9">
        <v>17695</v>
      </c>
    </row>
    <row r="30" spans="2:10" ht="12.75">
      <c r="B30" s="1"/>
      <c r="C30" t="s">
        <v>22</v>
      </c>
      <c r="G30" s="9">
        <v>9689</v>
      </c>
      <c r="J30" s="9">
        <v>9329</v>
      </c>
    </row>
    <row r="31" spans="2:10" ht="12.75">
      <c r="B31" s="1"/>
      <c r="C31" t="s">
        <v>139</v>
      </c>
      <c r="G31" s="9">
        <v>8877</v>
      </c>
      <c r="J31" s="9">
        <v>0</v>
      </c>
    </row>
    <row r="32" spans="2:10" ht="13.5" thickBot="1">
      <c r="B32" s="1"/>
      <c r="G32" s="10">
        <f>SUM(G28:G31)</f>
        <v>76616</v>
      </c>
      <c r="J32" s="10">
        <f>SUM(J28:J31)</f>
        <v>80292</v>
      </c>
    </row>
    <row r="33" ht="13.5" thickTop="1">
      <c r="B33" s="1"/>
    </row>
    <row r="34" spans="2:10" ht="12.75">
      <c r="B34" s="1" t="s">
        <v>23</v>
      </c>
      <c r="G34" s="4">
        <f>G24-G32</f>
        <v>181592</v>
      </c>
      <c r="J34" s="4">
        <f>J24-J32</f>
        <v>170730</v>
      </c>
    </row>
    <row r="36" spans="7:10" ht="13.5" thickBot="1">
      <c r="G36" s="11">
        <f>G14+G15+G16+G34</f>
        <v>228886</v>
      </c>
      <c r="J36" s="11">
        <f>J14+J15+J16+J34</f>
        <v>218911</v>
      </c>
    </row>
    <row r="37" ht="13.5" thickTop="1"/>
    <row r="38" ht="12.75">
      <c r="B38" s="12" t="s">
        <v>24</v>
      </c>
    </row>
    <row r="40" ht="12.75">
      <c r="B40" s="1" t="s">
        <v>25</v>
      </c>
    </row>
    <row r="41" spans="2:10" ht="12.75">
      <c r="B41" s="1"/>
      <c r="C41" t="s">
        <v>26</v>
      </c>
      <c r="G41" s="4">
        <v>164386</v>
      </c>
      <c r="J41" s="4">
        <v>164386</v>
      </c>
    </row>
    <row r="42" spans="2:10" ht="12.75">
      <c r="B42" s="1"/>
      <c r="C42" t="s">
        <v>27</v>
      </c>
      <c r="G42" s="4">
        <v>64500</v>
      </c>
      <c r="J42" s="4">
        <v>54525</v>
      </c>
    </row>
    <row r="43" ht="12.75">
      <c r="B43" s="1"/>
    </row>
    <row r="44" spans="2:10" ht="13.5" thickBot="1">
      <c r="B44" s="1" t="s">
        <v>28</v>
      </c>
      <c r="G44" s="11">
        <f>SUM(G41:G43)</f>
        <v>228886</v>
      </c>
      <c r="J44" s="11">
        <f>SUM(J41:J43)</f>
        <v>218911</v>
      </c>
    </row>
    <row r="45" ht="13.5" thickTop="1"/>
    <row r="47" ht="12.75">
      <c r="B47" s="1" t="s">
        <v>30</v>
      </c>
    </row>
    <row r="48" ht="12.75">
      <c r="B48" s="1" t="s">
        <v>31</v>
      </c>
    </row>
  </sheetData>
  <printOptions/>
  <pageMargins left="0.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33">
      <selection activeCell="K44" sqref="K44"/>
    </sheetView>
  </sheetViews>
  <sheetFormatPr defaultColWidth="9.140625" defaultRowHeight="12.75"/>
  <cols>
    <col min="1" max="4" width="3.7109375" style="0" customWidth="1"/>
    <col min="10" max="11" width="9.140625" style="15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80</v>
      </c>
    </row>
    <row r="5" ht="12.75">
      <c r="A5" t="s">
        <v>129</v>
      </c>
    </row>
    <row r="7" ht="12.75">
      <c r="J7" s="21" t="s">
        <v>130</v>
      </c>
    </row>
    <row r="8" spans="10:11" s="3" customFormat="1" ht="12.75">
      <c r="J8" s="23" t="s">
        <v>126</v>
      </c>
      <c r="K8" s="14"/>
    </row>
    <row r="9" spans="10:11" s="3" customFormat="1" ht="12.75">
      <c r="J9" s="7" t="s">
        <v>29</v>
      </c>
      <c r="K9" s="7"/>
    </row>
    <row r="11" spans="2:3" ht="12.75">
      <c r="B11" s="1" t="s">
        <v>82</v>
      </c>
      <c r="C11" s="1"/>
    </row>
    <row r="12" spans="2:3" ht="12.75">
      <c r="B12" s="20"/>
      <c r="C12" s="20"/>
    </row>
    <row r="13" spans="2:10" ht="12.75">
      <c r="B13" s="20"/>
      <c r="C13" s="20" t="s">
        <v>43</v>
      </c>
      <c r="J13" s="15">
        <v>38915</v>
      </c>
    </row>
    <row r="14" spans="2:3" ht="12.75">
      <c r="B14" s="20"/>
      <c r="C14" s="20" t="s">
        <v>83</v>
      </c>
    </row>
    <row r="15" spans="2:10" ht="12.75">
      <c r="B15" s="20"/>
      <c r="C15" s="20"/>
      <c r="D15" t="s">
        <v>84</v>
      </c>
      <c r="J15" s="15">
        <v>44</v>
      </c>
    </row>
    <row r="16" spans="2:10" ht="12.75">
      <c r="B16" s="20"/>
      <c r="C16" s="20"/>
      <c r="D16" t="s">
        <v>85</v>
      </c>
      <c r="J16" s="15">
        <v>153</v>
      </c>
    </row>
    <row r="17" spans="2:10" ht="12.75">
      <c r="B17" s="20"/>
      <c r="C17" s="20"/>
      <c r="D17" t="s">
        <v>86</v>
      </c>
      <c r="J17" s="15">
        <v>1307</v>
      </c>
    </row>
    <row r="18" spans="2:10" ht="12.75">
      <c r="B18" s="20"/>
      <c r="C18" s="20"/>
      <c r="D18" t="s">
        <v>128</v>
      </c>
      <c r="J18" s="15">
        <v>-9</v>
      </c>
    </row>
    <row r="19" spans="2:10" ht="12.75">
      <c r="B19" s="20"/>
      <c r="C19" s="20"/>
      <c r="D19" t="s">
        <v>87</v>
      </c>
      <c r="J19" s="15">
        <v>0</v>
      </c>
    </row>
    <row r="20" spans="2:10" ht="12.75">
      <c r="B20" s="20"/>
      <c r="C20" s="20"/>
      <c r="D20" t="s">
        <v>42</v>
      </c>
      <c r="J20" s="15">
        <v>-2949</v>
      </c>
    </row>
    <row r="21" spans="2:4" ht="12.75">
      <c r="B21" s="20"/>
      <c r="C21" s="20"/>
      <c r="D21" t="s">
        <v>88</v>
      </c>
    </row>
    <row r="22" spans="2:10" ht="12.75">
      <c r="B22" s="20"/>
      <c r="C22" s="20"/>
      <c r="E22" t="s">
        <v>89</v>
      </c>
      <c r="J22" s="15">
        <v>11</v>
      </c>
    </row>
    <row r="23" spans="2:10" ht="12.75">
      <c r="B23" s="20"/>
      <c r="C23" s="20"/>
      <c r="D23" t="s">
        <v>120</v>
      </c>
      <c r="J23" s="15">
        <v>9</v>
      </c>
    </row>
    <row r="24" spans="2:10" ht="12.75">
      <c r="B24" s="20"/>
      <c r="C24" s="20"/>
      <c r="D24" t="s">
        <v>90</v>
      </c>
      <c r="J24" s="15">
        <v>36</v>
      </c>
    </row>
    <row r="25" spans="2:3" ht="12.75">
      <c r="B25" s="20"/>
      <c r="C25" s="20"/>
    </row>
    <row r="26" spans="2:10" ht="12.75">
      <c r="B26" s="20"/>
      <c r="C26" s="20" t="s">
        <v>91</v>
      </c>
      <c r="J26" s="53">
        <f>SUM(J13:J25)</f>
        <v>37517</v>
      </c>
    </row>
    <row r="27" spans="2:3" ht="12.75">
      <c r="B27" s="20"/>
      <c r="C27" s="20"/>
    </row>
    <row r="28" spans="2:3" ht="12.75">
      <c r="B28" s="20"/>
      <c r="C28" s="20" t="s">
        <v>92</v>
      </c>
    </row>
    <row r="29" spans="2:11" ht="12.75">
      <c r="B29" s="20"/>
      <c r="C29" s="20"/>
      <c r="D29" t="s">
        <v>6</v>
      </c>
      <c r="J29" s="15">
        <v>6889</v>
      </c>
      <c r="K29" s="26"/>
    </row>
    <row r="30" spans="2:10" ht="12.75">
      <c r="B30" s="1"/>
      <c r="C30" s="1"/>
      <c r="D30" t="s">
        <v>7</v>
      </c>
      <c r="J30" s="15">
        <v>-3372</v>
      </c>
    </row>
    <row r="31" spans="2:10" ht="12.75">
      <c r="B31" s="1"/>
      <c r="C31" s="1"/>
      <c r="D31" t="s">
        <v>20</v>
      </c>
      <c r="J31" s="15">
        <v>-5460</v>
      </c>
    </row>
    <row r="32" spans="2:10" ht="12.75">
      <c r="B32" s="1"/>
      <c r="C32" s="1"/>
      <c r="D32" t="s">
        <v>119</v>
      </c>
      <c r="J32" s="15">
        <v>8</v>
      </c>
    </row>
    <row r="33" spans="2:10" ht="12.75">
      <c r="B33" s="1"/>
      <c r="C33" s="1"/>
      <c r="D33" t="s">
        <v>93</v>
      </c>
      <c r="J33" s="15">
        <v>-11466</v>
      </c>
    </row>
    <row r="34" spans="2:3" ht="12.75">
      <c r="B34" s="1"/>
      <c r="C34" s="1"/>
    </row>
    <row r="35" spans="2:10" ht="12.75">
      <c r="B35" s="1"/>
      <c r="C35" s="20" t="s">
        <v>94</v>
      </c>
      <c r="J35" s="53">
        <f>SUM(J26:J34)</f>
        <v>24116</v>
      </c>
    </row>
    <row r="36" spans="2:10" ht="12.75">
      <c r="B36" s="1"/>
      <c r="C36" s="20" t="s">
        <v>95</v>
      </c>
      <c r="J36" s="15">
        <v>-11273</v>
      </c>
    </row>
    <row r="37" spans="2:10" ht="12.75">
      <c r="B37" s="1"/>
      <c r="C37" s="20" t="s">
        <v>96</v>
      </c>
      <c r="J37" s="15">
        <v>45</v>
      </c>
    </row>
    <row r="38" spans="2:3" ht="12.75">
      <c r="B38" s="1"/>
      <c r="C38" s="1"/>
    </row>
    <row r="39" spans="2:10" ht="12.75">
      <c r="B39" s="1"/>
      <c r="C39" s="1" t="s">
        <v>97</v>
      </c>
      <c r="J39" s="54">
        <f>SUM(J35:J38)</f>
        <v>12888</v>
      </c>
    </row>
    <row r="40" spans="2:3" ht="12.75">
      <c r="B40" s="1"/>
      <c r="C40" s="20"/>
    </row>
    <row r="41" spans="2:3" ht="12.75">
      <c r="B41" s="1" t="s">
        <v>98</v>
      </c>
      <c r="C41" s="20"/>
    </row>
    <row r="42" spans="2:10" ht="12.75">
      <c r="B42" s="1"/>
      <c r="C42" s="20" t="s">
        <v>99</v>
      </c>
      <c r="J42" s="15">
        <v>18</v>
      </c>
    </row>
    <row r="43" spans="2:10" ht="12.75">
      <c r="B43" s="1"/>
      <c r="C43" s="20" t="s">
        <v>100</v>
      </c>
      <c r="J43" s="15">
        <v>-272</v>
      </c>
    </row>
    <row r="44" spans="2:10" ht="12.75">
      <c r="B44" s="1"/>
      <c r="C44" s="20" t="s">
        <v>101</v>
      </c>
      <c r="J44" s="15">
        <v>150</v>
      </c>
    </row>
    <row r="45" spans="2:10" ht="12.75">
      <c r="B45" s="1"/>
      <c r="C45" s="20" t="s">
        <v>102</v>
      </c>
      <c r="J45" s="15">
        <v>2949</v>
      </c>
    </row>
    <row r="46" ht="12.75">
      <c r="B46" s="1"/>
    </row>
    <row r="47" spans="2:10" ht="12.75">
      <c r="B47" s="1"/>
      <c r="C47" s="1" t="s">
        <v>103</v>
      </c>
      <c r="J47" s="54">
        <f>SUM(J42:J46)</f>
        <v>2845</v>
      </c>
    </row>
    <row r="48" spans="2:3" ht="12.75">
      <c r="B48" s="1"/>
      <c r="C48" s="20"/>
    </row>
    <row r="49" spans="2:3" ht="12.75">
      <c r="B49" s="1" t="s">
        <v>104</v>
      </c>
      <c r="C49" s="20"/>
    </row>
    <row r="50" spans="2:10" ht="12.75">
      <c r="B50" s="1"/>
      <c r="C50" s="20" t="s">
        <v>105</v>
      </c>
      <c r="J50" s="15">
        <v>-8877</v>
      </c>
    </row>
    <row r="51" spans="2:10" ht="12.75">
      <c r="B51" s="1"/>
      <c r="C51" s="20" t="s">
        <v>107</v>
      </c>
      <c r="J51" s="15">
        <v>109</v>
      </c>
    </row>
    <row r="52" ht="12.75">
      <c r="B52" s="1"/>
    </row>
    <row r="53" spans="2:10" ht="12.75">
      <c r="B53" s="1"/>
      <c r="C53" s="1" t="s">
        <v>106</v>
      </c>
      <c r="J53" s="54">
        <f>SUM(J49:J52)</f>
        <v>-8768</v>
      </c>
    </row>
    <row r="54" spans="2:3" ht="12.75">
      <c r="B54" s="1"/>
      <c r="C54" s="20"/>
    </row>
    <row r="55" spans="2:10" ht="12.75">
      <c r="B55" s="1" t="s">
        <v>108</v>
      </c>
      <c r="C55" s="20"/>
      <c r="J55" s="15">
        <f>J39+J47+J53</f>
        <v>6965</v>
      </c>
    </row>
    <row r="56" spans="2:3" ht="12.75">
      <c r="B56" s="1"/>
      <c r="C56" s="20"/>
    </row>
    <row r="57" spans="2:3" ht="12.75">
      <c r="B57" s="1" t="s">
        <v>109</v>
      </c>
      <c r="C57" s="20"/>
    </row>
    <row r="58" spans="2:3" ht="12.75">
      <c r="B58" s="1"/>
      <c r="C58" s="20"/>
    </row>
    <row r="59" spans="2:10" ht="12.75">
      <c r="B59" s="1"/>
      <c r="C59" s="20" t="s">
        <v>110</v>
      </c>
      <c r="J59" s="17">
        <v>192560</v>
      </c>
    </row>
    <row r="60" spans="2:10" ht="12.75">
      <c r="B60" s="1"/>
      <c r="C60" s="20" t="s">
        <v>111</v>
      </c>
      <c r="J60" s="18"/>
    </row>
    <row r="61" spans="2:10" ht="12.75">
      <c r="B61" s="1"/>
      <c r="C61" s="1"/>
      <c r="D61" t="s">
        <v>112</v>
      </c>
      <c r="J61" s="55">
        <v>-20</v>
      </c>
    </row>
    <row r="62" spans="2:10" ht="12.75">
      <c r="B62" s="1"/>
      <c r="C62" s="1"/>
      <c r="J62" s="15">
        <f>SUM(J59:J61)</f>
        <v>192540</v>
      </c>
    </row>
    <row r="63" spans="2:3" ht="12.75">
      <c r="B63" s="1"/>
      <c r="C63" s="1"/>
    </row>
    <row r="64" spans="2:3" ht="12.75">
      <c r="B64" s="1"/>
      <c r="C64" s="20" t="s">
        <v>113</v>
      </c>
    </row>
    <row r="65" spans="2:10" ht="12.75">
      <c r="B65" s="1"/>
      <c r="C65" s="1"/>
      <c r="D65" t="s">
        <v>114</v>
      </c>
      <c r="J65" s="15">
        <v>70</v>
      </c>
    </row>
    <row r="66" spans="2:3" ht="12.75">
      <c r="B66" s="1"/>
      <c r="C66" s="1"/>
    </row>
    <row r="67" spans="2:10" ht="13.5" thickBot="1">
      <c r="B67" s="1" t="s">
        <v>115</v>
      </c>
      <c r="C67" s="1"/>
      <c r="J67" s="19">
        <f>J55+J62+J65</f>
        <v>199575</v>
      </c>
    </row>
    <row r="68" spans="2:3" ht="13.5" thickTop="1">
      <c r="B68" s="1"/>
      <c r="C68" s="1"/>
    </row>
    <row r="69" spans="2:3" ht="12.75">
      <c r="B69" s="1" t="s">
        <v>116</v>
      </c>
      <c r="C69" s="1"/>
    </row>
    <row r="70" spans="2:10" ht="12.75">
      <c r="B70" s="1"/>
      <c r="C70" s="1" t="s">
        <v>117</v>
      </c>
      <c r="J70" s="15">
        <v>189667</v>
      </c>
    </row>
    <row r="71" spans="2:10" ht="12.75">
      <c r="B71" s="1"/>
      <c r="C71" s="1" t="s">
        <v>118</v>
      </c>
      <c r="J71" s="15">
        <v>9918</v>
      </c>
    </row>
    <row r="72" spans="2:10" ht="12.75">
      <c r="B72" s="1"/>
      <c r="C72" s="1"/>
      <c r="J72" s="24">
        <f>SUM(J70:J71)</f>
        <v>199585</v>
      </c>
    </row>
    <row r="73" spans="2:10" ht="12.75">
      <c r="B73" s="1"/>
      <c r="C73" s="1" t="s">
        <v>121</v>
      </c>
      <c r="J73" s="15">
        <v>-10</v>
      </c>
    </row>
    <row r="74" spans="2:10" ht="13.5" thickBot="1">
      <c r="B74" s="1"/>
      <c r="C74" s="1"/>
      <c r="J74" s="19">
        <f>SUM(J72:J73)</f>
        <v>199575</v>
      </c>
    </row>
    <row r="75" spans="2:3" ht="13.5" thickTop="1">
      <c r="B75" s="1"/>
      <c r="C75" s="1"/>
    </row>
    <row r="76" spans="2:3" ht="12.75">
      <c r="B76" s="1" t="s">
        <v>81</v>
      </c>
      <c r="C76" s="1"/>
    </row>
    <row r="77" spans="2:3" ht="12.75">
      <c r="B77" s="1" t="s">
        <v>31</v>
      </c>
      <c r="C77" s="1"/>
    </row>
  </sheetData>
  <printOptions/>
  <pageMargins left="0.5" right="0.25" top="0.5" bottom="0.5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J2" sqref="J2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5" customWidth="1"/>
    <col min="8" max="8" width="10.7109375" style="15" customWidth="1"/>
    <col min="9" max="9" width="12.7109375" style="15" customWidth="1"/>
    <col min="10" max="10" width="10.7109375" style="15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1" t="s">
        <v>0</v>
      </c>
    </row>
    <row r="2" ht="12.75">
      <c r="A2" t="s">
        <v>1</v>
      </c>
    </row>
    <row r="4" ht="12.75">
      <c r="A4" s="1" t="s">
        <v>57</v>
      </c>
    </row>
    <row r="5" ht="12.75">
      <c r="A5" t="str">
        <f>'Cashflow statements'!A5</f>
        <v>For the 6 month period ended 28 February 2003</v>
      </c>
    </row>
    <row r="8" ht="12.75">
      <c r="I8" s="28" t="s">
        <v>70</v>
      </c>
    </row>
    <row r="9" spans="7:13" ht="12.75">
      <c r="G9" s="16"/>
      <c r="H9" s="21"/>
      <c r="K9" s="16"/>
      <c r="L9" s="21"/>
      <c r="M9" s="15"/>
    </row>
    <row r="10" spans="6:14" s="2" customFormat="1" ht="12.75">
      <c r="F10" s="32" t="s">
        <v>59</v>
      </c>
      <c r="G10" s="51"/>
      <c r="H10" s="51" t="s">
        <v>59</v>
      </c>
      <c r="I10" s="51" t="s">
        <v>60</v>
      </c>
      <c r="J10" s="51" t="s">
        <v>64</v>
      </c>
      <c r="K10" s="51"/>
      <c r="L10" s="51" t="s">
        <v>67</v>
      </c>
      <c r="M10" s="51"/>
      <c r="N10" s="32" t="s">
        <v>69</v>
      </c>
    </row>
    <row r="11" spans="6:14" s="2" customFormat="1" ht="12.75">
      <c r="F11" s="32" t="s">
        <v>60</v>
      </c>
      <c r="G11" s="51"/>
      <c r="H11" s="51" t="s">
        <v>61</v>
      </c>
      <c r="I11" s="51" t="s">
        <v>62</v>
      </c>
      <c r="J11" s="51" t="s">
        <v>65</v>
      </c>
      <c r="K11" s="51"/>
      <c r="L11" s="51" t="s">
        <v>68</v>
      </c>
      <c r="M11" s="51"/>
      <c r="N11" s="32"/>
    </row>
    <row r="12" spans="6:14" s="2" customFormat="1" ht="12.75">
      <c r="F12" s="32"/>
      <c r="G12" s="31"/>
      <c r="H12" s="52"/>
      <c r="I12" s="51" t="s">
        <v>63</v>
      </c>
      <c r="J12" s="51" t="s">
        <v>66</v>
      </c>
      <c r="K12" s="31"/>
      <c r="L12" s="52"/>
      <c r="M12" s="51"/>
      <c r="N12" s="32"/>
    </row>
    <row r="13" spans="6:14" s="3" customFormat="1" ht="12.75">
      <c r="F13" s="33" t="s">
        <v>29</v>
      </c>
      <c r="G13" s="30"/>
      <c r="H13" s="33" t="s">
        <v>29</v>
      </c>
      <c r="I13" s="33" t="s">
        <v>29</v>
      </c>
      <c r="J13" s="33" t="s">
        <v>29</v>
      </c>
      <c r="K13" s="30"/>
      <c r="L13" s="33" t="s">
        <v>29</v>
      </c>
      <c r="M13" s="31"/>
      <c r="N13" s="33" t="s">
        <v>29</v>
      </c>
    </row>
    <row r="14" spans="6:14" s="3" customFormat="1" ht="12.75">
      <c r="F14" s="35"/>
      <c r="G14" s="35"/>
      <c r="H14" s="34"/>
      <c r="I14" s="31"/>
      <c r="J14" s="31"/>
      <c r="K14" s="35"/>
      <c r="L14" s="34"/>
      <c r="M14" s="31"/>
      <c r="N14" s="35"/>
    </row>
    <row r="15" s="3" customFormat="1" ht="12.75">
      <c r="B15" s="29" t="s">
        <v>71</v>
      </c>
    </row>
    <row r="16" spans="2:14" s="3" customFormat="1" ht="12.75">
      <c r="B16" s="56" t="s">
        <v>131</v>
      </c>
      <c r="C16" s="57" t="s">
        <v>132</v>
      </c>
      <c r="F16" s="31">
        <v>164386</v>
      </c>
      <c r="G16" s="31"/>
      <c r="H16" s="34">
        <v>685</v>
      </c>
      <c r="I16" s="31">
        <v>1365</v>
      </c>
      <c r="J16" s="31">
        <v>-12</v>
      </c>
      <c r="K16" s="31"/>
      <c r="L16" s="34">
        <v>43972</v>
      </c>
      <c r="M16" s="31"/>
      <c r="N16" s="31">
        <f>SUM(F16:M16)</f>
        <v>210396</v>
      </c>
    </row>
    <row r="17" spans="2:14" s="3" customFormat="1" ht="12.75">
      <c r="B17" s="56" t="s">
        <v>131</v>
      </c>
      <c r="C17" s="57" t="s">
        <v>137</v>
      </c>
      <c r="F17" s="31">
        <v>0</v>
      </c>
      <c r="G17" s="31"/>
      <c r="H17" s="34">
        <v>0</v>
      </c>
      <c r="I17" s="31">
        <v>0</v>
      </c>
      <c r="J17" s="31">
        <v>0</v>
      </c>
      <c r="K17" s="31"/>
      <c r="L17" s="34">
        <v>8515</v>
      </c>
      <c r="M17" s="31"/>
      <c r="N17" s="31">
        <f>SUM(F17:M17)</f>
        <v>8515</v>
      </c>
    </row>
    <row r="18" spans="2:14" s="3" customFormat="1" ht="12.75">
      <c r="B18" s="56" t="s">
        <v>131</v>
      </c>
      <c r="C18" s="57" t="s">
        <v>133</v>
      </c>
      <c r="F18" s="37">
        <f>SUM(F16:F17)</f>
        <v>164386</v>
      </c>
      <c r="G18" s="31"/>
      <c r="H18" s="37">
        <f>SUM(H16:H17)</f>
        <v>685</v>
      </c>
      <c r="I18" s="37">
        <f>SUM(I16:I17)</f>
        <v>1365</v>
      </c>
      <c r="J18" s="37">
        <f>SUM(J16:J17)</f>
        <v>-12</v>
      </c>
      <c r="K18" s="31"/>
      <c r="L18" s="37">
        <f>SUM(L16:L17)</f>
        <v>52487</v>
      </c>
      <c r="M18" s="31"/>
      <c r="N18" s="37">
        <f>SUM(N16:N17)</f>
        <v>218911</v>
      </c>
    </row>
    <row r="19" spans="6:14" s="3" customFormat="1" ht="12.75">
      <c r="F19" s="31"/>
      <c r="G19" s="31"/>
      <c r="H19" s="34"/>
      <c r="I19" s="31"/>
      <c r="J19" s="31"/>
      <c r="K19" s="31"/>
      <c r="L19" s="34"/>
      <c r="M19" s="31"/>
      <c r="N19" s="31"/>
    </row>
    <row r="20" spans="3:14" ht="12.75">
      <c r="C20" t="s">
        <v>72</v>
      </c>
      <c r="F20" s="36"/>
      <c r="G20" s="37"/>
      <c r="H20" s="38"/>
      <c r="I20" s="37"/>
      <c r="J20" s="37"/>
      <c r="K20" s="37"/>
      <c r="L20" s="38"/>
      <c r="M20" s="37"/>
      <c r="N20" s="39"/>
    </row>
    <row r="21" spans="3:14" ht="12.75">
      <c r="C21" t="s">
        <v>73</v>
      </c>
      <c r="F21" s="40"/>
      <c r="G21" s="41"/>
      <c r="H21" s="42"/>
      <c r="I21" s="41"/>
      <c r="J21" s="41"/>
      <c r="K21" s="41"/>
      <c r="L21" s="42"/>
      <c r="M21" s="41"/>
      <c r="N21" s="43"/>
    </row>
    <row r="22" spans="3:14" ht="12.75">
      <c r="C22" t="s">
        <v>74</v>
      </c>
      <c r="F22" s="40"/>
      <c r="G22" s="41"/>
      <c r="H22" s="42"/>
      <c r="I22" s="41"/>
      <c r="J22" s="41"/>
      <c r="K22" s="41"/>
      <c r="L22" s="42"/>
      <c r="M22" s="41"/>
      <c r="N22" s="43"/>
    </row>
    <row r="23" spans="3:14" ht="12.75">
      <c r="C23" t="s">
        <v>75</v>
      </c>
      <c r="F23" s="40">
        <v>0</v>
      </c>
      <c r="G23" s="41"/>
      <c r="H23" s="42">
        <v>0</v>
      </c>
      <c r="I23" s="41">
        <v>0</v>
      </c>
      <c r="J23" s="41">
        <v>76</v>
      </c>
      <c r="K23" s="41"/>
      <c r="L23" s="42">
        <v>0</v>
      </c>
      <c r="M23" s="41"/>
      <c r="N23" s="43">
        <f>SUM(F23:M23)</f>
        <v>76</v>
      </c>
    </row>
    <row r="24" spans="6:14" ht="12.75">
      <c r="F24" s="44"/>
      <c r="G24" s="45"/>
      <c r="H24" s="46"/>
      <c r="I24" s="45"/>
      <c r="J24" s="45"/>
      <c r="K24" s="45"/>
      <c r="L24" s="46"/>
      <c r="M24" s="45"/>
      <c r="N24" s="47"/>
    </row>
    <row r="25" spans="3:14" ht="12.75">
      <c r="C25" t="s">
        <v>78</v>
      </c>
      <c r="F25" s="35"/>
      <c r="G25" s="35"/>
      <c r="H25" s="34"/>
      <c r="I25" s="31"/>
      <c r="J25" s="31"/>
      <c r="K25" s="35"/>
      <c r="L25" s="34"/>
      <c r="M25" s="31"/>
      <c r="N25" s="35"/>
    </row>
    <row r="26" spans="3:14" ht="12.75">
      <c r="C26" t="s">
        <v>79</v>
      </c>
      <c r="F26" s="50">
        <f>SUM(F20:F24)</f>
        <v>0</v>
      </c>
      <c r="G26" s="35"/>
      <c r="H26" s="50">
        <f>SUM(H20:H24)</f>
        <v>0</v>
      </c>
      <c r="I26" s="50">
        <f>SUM(I20:I24)</f>
        <v>0</v>
      </c>
      <c r="J26" s="50">
        <f>SUM(J20:J24)</f>
        <v>76</v>
      </c>
      <c r="K26" s="35"/>
      <c r="L26" s="50">
        <f>SUM(L20:L24)</f>
        <v>0</v>
      </c>
      <c r="M26" s="31"/>
      <c r="N26" s="31">
        <f>SUM(F26:M26)</f>
        <v>76</v>
      </c>
    </row>
    <row r="27" spans="6:14" ht="12.75">
      <c r="F27" s="35"/>
      <c r="G27" s="35"/>
      <c r="H27" s="34"/>
      <c r="I27" s="31"/>
      <c r="J27" s="31"/>
      <c r="K27" s="35"/>
      <c r="L27" s="34"/>
      <c r="M27" s="31"/>
      <c r="N27" s="35"/>
    </row>
    <row r="28" spans="3:14" ht="12.75">
      <c r="C28" t="s">
        <v>76</v>
      </c>
      <c r="F28" s="50">
        <f>SUM(F22:F26)</f>
        <v>0</v>
      </c>
      <c r="G28" s="35"/>
      <c r="H28" s="34">
        <v>0</v>
      </c>
      <c r="I28" s="31">
        <v>0</v>
      </c>
      <c r="J28" s="31">
        <v>0</v>
      </c>
      <c r="K28" s="35"/>
      <c r="L28" s="34">
        <v>27653</v>
      </c>
      <c r="M28" s="31"/>
      <c r="N28" s="31">
        <f>SUM(F28:M28)</f>
        <v>27653</v>
      </c>
    </row>
    <row r="29" spans="6:14" ht="12.75">
      <c r="F29" s="35"/>
      <c r="G29" s="35"/>
      <c r="H29" s="34"/>
      <c r="I29" s="31"/>
      <c r="J29" s="31"/>
      <c r="K29" s="35"/>
      <c r="L29" s="34"/>
      <c r="M29" s="31"/>
      <c r="N29" s="35"/>
    </row>
    <row r="30" spans="3:14" ht="12.75">
      <c r="C30" t="s">
        <v>77</v>
      </c>
      <c r="F30" s="50">
        <f>SUM(F24:F28)</f>
        <v>0</v>
      </c>
      <c r="G30" s="35"/>
      <c r="H30" s="34">
        <v>0</v>
      </c>
      <c r="I30" s="31">
        <v>0</v>
      </c>
      <c r="J30" s="31">
        <v>0</v>
      </c>
      <c r="K30" s="35"/>
      <c r="L30" s="34">
        <v>-17754</v>
      </c>
      <c r="M30" s="31"/>
      <c r="N30" s="31">
        <f>SUM(F30:M30)</f>
        <v>-17754</v>
      </c>
    </row>
    <row r="31" spans="6:14" ht="12.75">
      <c r="F31" s="35"/>
      <c r="G31" s="35"/>
      <c r="H31" s="34"/>
      <c r="I31" s="31"/>
      <c r="J31" s="31"/>
      <c r="K31" s="35"/>
      <c r="L31" s="34"/>
      <c r="M31" s="31"/>
      <c r="N31" s="35"/>
    </row>
    <row r="32" spans="2:14" ht="13.5" thickBot="1">
      <c r="B32" s="29" t="s">
        <v>127</v>
      </c>
      <c r="F32" s="49">
        <f>F18+F26+F28+F30</f>
        <v>164386</v>
      </c>
      <c r="G32" s="48"/>
      <c r="H32" s="49">
        <f>H18+H26+H28+H30</f>
        <v>685</v>
      </c>
      <c r="I32" s="49">
        <f>I18+I26+I28+I30</f>
        <v>1365</v>
      </c>
      <c r="J32" s="49">
        <f>J18+J26+J28+J30</f>
        <v>64</v>
      </c>
      <c r="K32" s="48"/>
      <c r="L32" s="49">
        <f>L18+L26+L28+L30</f>
        <v>62386</v>
      </c>
      <c r="M32" s="31"/>
      <c r="N32" s="49">
        <f>N18+N26+N28+N30</f>
        <v>228886</v>
      </c>
    </row>
    <row r="33" spans="7:13" ht="13.5" thickTop="1">
      <c r="G33" s="3"/>
      <c r="H33" s="13"/>
      <c r="I33" s="22"/>
      <c r="J33" s="14"/>
      <c r="K33" s="3"/>
      <c r="L33" s="13"/>
      <c r="M33" s="22"/>
    </row>
    <row r="34" spans="7:13" ht="12.75">
      <c r="G34" s="3"/>
      <c r="H34" s="13"/>
      <c r="I34" s="22"/>
      <c r="J34" s="14"/>
      <c r="K34" s="3"/>
      <c r="L34" s="13"/>
      <c r="M34" s="22"/>
    </row>
    <row r="35" spans="2:13" ht="12.75">
      <c r="B35" s="20" t="s">
        <v>138</v>
      </c>
      <c r="G35" s="3"/>
      <c r="H35" s="13"/>
      <c r="I35" s="22"/>
      <c r="J35" s="14"/>
      <c r="K35" s="3"/>
      <c r="L35" s="13"/>
      <c r="M35" s="22"/>
    </row>
    <row r="37" ht="12.75">
      <c r="B37" s="1" t="s">
        <v>58</v>
      </c>
    </row>
    <row r="38" ht="12.75">
      <c r="B38" s="1" t="s">
        <v>31</v>
      </c>
    </row>
  </sheetData>
  <printOptions/>
  <pageMargins left="0.5" right="0.25" top="0.75" bottom="0.7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2003-04-15T07:30:44Z</cp:lastPrinted>
  <dcterms:created xsi:type="dcterms:W3CDTF">2003-01-16T04:44:42Z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